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p-Server\Users\Russell\Desktop\"/>
    </mc:Choice>
  </mc:AlternateContent>
  <xr:revisionPtr revIDLastSave="0" documentId="13_ncr:1_{2B9B11E1-E207-482C-8C4A-BCADEDFBC62C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Budget Overvi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1" l="1"/>
  <c r="M7" i="1"/>
  <c r="L7" i="1"/>
  <c r="K7" i="1"/>
  <c r="J7" i="1"/>
  <c r="I7" i="1"/>
  <c r="H7" i="1"/>
  <c r="G7" i="1"/>
  <c r="F7" i="1"/>
  <c r="E7" i="1"/>
  <c r="D7" i="1"/>
  <c r="C7" i="1"/>
  <c r="B7" i="1"/>
  <c r="K36" i="1"/>
  <c r="K37" i="1" s="1"/>
  <c r="J36" i="1"/>
  <c r="J37" i="1" s="1"/>
  <c r="I36" i="1"/>
  <c r="I37" i="1" s="1"/>
  <c r="H36" i="1"/>
  <c r="H37" i="1" s="1"/>
  <c r="K35" i="1"/>
  <c r="J35" i="1"/>
  <c r="I35" i="1"/>
  <c r="H35" i="1"/>
  <c r="G35" i="1"/>
  <c r="G36" i="1" s="1"/>
  <c r="G37" i="1" s="1"/>
  <c r="F35" i="1"/>
  <c r="F36" i="1" s="1"/>
  <c r="F37" i="1" s="1"/>
  <c r="E35" i="1"/>
  <c r="E36" i="1" s="1"/>
  <c r="E37" i="1" s="1"/>
  <c r="D35" i="1"/>
  <c r="D36" i="1" s="1"/>
  <c r="D37" i="1" s="1"/>
  <c r="C35" i="1"/>
  <c r="C36" i="1" s="1"/>
  <c r="C37" i="1" s="1"/>
  <c r="B35" i="1"/>
  <c r="B36" i="1" s="1"/>
  <c r="M35" i="1"/>
  <c r="M36" i="1" s="1"/>
  <c r="M37" i="1" s="1"/>
  <c r="L35" i="1"/>
  <c r="L36" i="1" s="1"/>
  <c r="L37" i="1" s="1"/>
  <c r="N33" i="1"/>
  <c r="M29" i="1"/>
  <c r="L29" i="1"/>
  <c r="N29" i="1" s="1"/>
  <c r="K29" i="1"/>
  <c r="J29" i="1"/>
  <c r="I29" i="1"/>
  <c r="H29" i="1"/>
  <c r="G29" i="1"/>
  <c r="F29" i="1"/>
  <c r="E29" i="1"/>
  <c r="D29" i="1"/>
  <c r="C29" i="1"/>
  <c r="B29" i="1"/>
  <c r="N28" i="1"/>
  <c r="M27" i="1"/>
  <c r="L27" i="1"/>
  <c r="K27" i="1"/>
  <c r="J27" i="1"/>
  <c r="I27" i="1"/>
  <c r="H27" i="1"/>
  <c r="G27" i="1"/>
  <c r="F27" i="1"/>
  <c r="E27" i="1"/>
  <c r="D27" i="1"/>
  <c r="C27" i="1"/>
  <c r="B27" i="1"/>
  <c r="N27" i="1" s="1"/>
  <c r="N26" i="1"/>
  <c r="M25" i="1"/>
  <c r="L25" i="1"/>
  <c r="K25" i="1"/>
  <c r="J25" i="1"/>
  <c r="I25" i="1"/>
  <c r="H25" i="1"/>
  <c r="G25" i="1"/>
  <c r="F25" i="1"/>
  <c r="E25" i="1"/>
  <c r="D25" i="1"/>
  <c r="N25" i="1" s="1"/>
  <c r="C25" i="1"/>
  <c r="B25" i="1"/>
  <c r="M24" i="1"/>
  <c r="L24" i="1"/>
  <c r="K24" i="1"/>
  <c r="J24" i="1"/>
  <c r="I24" i="1"/>
  <c r="H24" i="1"/>
  <c r="G24" i="1"/>
  <c r="F24" i="1"/>
  <c r="E24" i="1"/>
  <c r="D24" i="1"/>
  <c r="C24" i="1"/>
  <c r="B24" i="1"/>
  <c r="N24" i="1" s="1"/>
  <c r="M23" i="1"/>
  <c r="L23" i="1"/>
  <c r="K23" i="1"/>
  <c r="J23" i="1"/>
  <c r="N23" i="1" s="1"/>
  <c r="I23" i="1"/>
  <c r="H23" i="1"/>
  <c r="G23" i="1"/>
  <c r="F23" i="1"/>
  <c r="E23" i="1"/>
  <c r="D23" i="1"/>
  <c r="C23" i="1"/>
  <c r="B23" i="1"/>
  <c r="N22" i="1"/>
  <c r="M20" i="1"/>
  <c r="L20" i="1"/>
  <c r="K20" i="1"/>
  <c r="J20" i="1"/>
  <c r="I20" i="1"/>
  <c r="N20" i="1" s="1"/>
  <c r="H20" i="1"/>
  <c r="G20" i="1"/>
  <c r="F20" i="1"/>
  <c r="E20" i="1"/>
  <c r="D20" i="1"/>
  <c r="C20" i="1"/>
  <c r="B20" i="1"/>
  <c r="M19" i="1"/>
  <c r="L19" i="1"/>
  <c r="K19" i="1"/>
  <c r="J19" i="1"/>
  <c r="I19" i="1"/>
  <c r="H19" i="1"/>
  <c r="G19" i="1"/>
  <c r="F19" i="1"/>
  <c r="E19" i="1"/>
  <c r="D19" i="1"/>
  <c r="C19" i="1"/>
  <c r="B19" i="1"/>
  <c r="N19" i="1" s="1"/>
  <c r="M18" i="1"/>
  <c r="L18" i="1"/>
  <c r="K18" i="1"/>
  <c r="J18" i="1"/>
  <c r="I18" i="1"/>
  <c r="H18" i="1"/>
  <c r="G18" i="1"/>
  <c r="F18" i="1"/>
  <c r="E18" i="1"/>
  <c r="D18" i="1"/>
  <c r="C18" i="1"/>
  <c r="B18" i="1"/>
  <c r="N18" i="1" s="1"/>
  <c r="N17" i="1"/>
  <c r="F30" i="1"/>
  <c r="E30" i="1"/>
  <c r="D30" i="1"/>
  <c r="C30" i="1"/>
  <c r="N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M14" i="1"/>
  <c r="L14" i="1"/>
  <c r="L30" i="1" s="1"/>
  <c r="K14" i="1"/>
  <c r="K30" i="1" s="1"/>
  <c r="J14" i="1"/>
  <c r="I14" i="1"/>
  <c r="I30" i="1" s="1"/>
  <c r="H14" i="1"/>
  <c r="H30" i="1" s="1"/>
  <c r="G14" i="1"/>
  <c r="G30" i="1" s="1"/>
  <c r="F14" i="1"/>
  <c r="E14" i="1"/>
  <c r="D14" i="1"/>
  <c r="C14" i="1"/>
  <c r="B14" i="1"/>
  <c r="M11" i="1"/>
  <c r="M12" i="1" s="1"/>
  <c r="M10" i="1"/>
  <c r="L10" i="1"/>
  <c r="K10" i="1"/>
  <c r="J10" i="1"/>
  <c r="I10" i="1"/>
  <c r="H10" i="1"/>
  <c r="G10" i="1"/>
  <c r="F10" i="1"/>
  <c r="N10" i="1" s="1"/>
  <c r="E10" i="1"/>
  <c r="D10" i="1"/>
  <c r="C10" i="1"/>
  <c r="B10" i="1"/>
  <c r="M9" i="1"/>
  <c r="L9" i="1"/>
  <c r="K9" i="1"/>
  <c r="J9" i="1"/>
  <c r="I9" i="1"/>
  <c r="H9" i="1"/>
  <c r="G9" i="1"/>
  <c r="F9" i="1"/>
  <c r="E9" i="1"/>
  <c r="D9" i="1"/>
  <c r="D11" i="1" s="1"/>
  <c r="D12" i="1" s="1"/>
  <c r="C9" i="1"/>
  <c r="C11" i="1" s="1"/>
  <c r="C12" i="1" s="1"/>
  <c r="B9" i="1"/>
  <c r="B11" i="1" s="1"/>
  <c r="M8" i="1"/>
  <c r="L8" i="1"/>
  <c r="N8" i="1" s="1"/>
  <c r="K8" i="1"/>
  <c r="J8" i="1"/>
  <c r="I8" i="1"/>
  <c r="H8" i="1"/>
  <c r="G8" i="1"/>
  <c r="F8" i="1"/>
  <c r="E8" i="1"/>
  <c r="D8" i="1"/>
  <c r="C8" i="1"/>
  <c r="B8" i="1"/>
  <c r="L11" i="1"/>
  <c r="L12" i="1" s="1"/>
  <c r="K11" i="1"/>
  <c r="K12" i="1" s="1"/>
  <c r="J11" i="1"/>
  <c r="J12" i="1" s="1"/>
  <c r="I11" i="1"/>
  <c r="I12" i="1" s="1"/>
  <c r="H11" i="1"/>
  <c r="H12" i="1" s="1"/>
  <c r="G11" i="1"/>
  <c r="G12" i="1" s="1"/>
  <c r="F11" i="1"/>
  <c r="F12" i="1" s="1"/>
  <c r="N7" i="1"/>
  <c r="J30" i="1" l="1"/>
  <c r="J31" i="1" s="1"/>
  <c r="J38" i="1" s="1"/>
  <c r="M30" i="1"/>
  <c r="M31" i="1" s="1"/>
  <c r="M38" i="1" s="1"/>
  <c r="B37" i="1"/>
  <c r="N37" i="1" s="1"/>
  <c r="N36" i="1"/>
  <c r="F31" i="1"/>
  <c r="F38" i="1" s="1"/>
  <c r="B12" i="1"/>
  <c r="G31" i="1"/>
  <c r="G38" i="1" s="1"/>
  <c r="C31" i="1"/>
  <c r="C38" i="1" s="1"/>
  <c r="H31" i="1"/>
  <c r="H38" i="1" s="1"/>
  <c r="D31" i="1"/>
  <c r="D38" i="1" s="1"/>
  <c r="I31" i="1"/>
  <c r="I38" i="1" s="1"/>
  <c r="K31" i="1"/>
  <c r="K38" i="1" s="1"/>
  <c r="L31" i="1"/>
  <c r="L38" i="1" s="1"/>
  <c r="N34" i="1"/>
  <c r="B30" i="1"/>
  <c r="E11" i="1"/>
  <c r="E12" i="1" s="1"/>
  <c r="E31" i="1" s="1"/>
  <c r="E38" i="1" s="1"/>
  <c r="N9" i="1"/>
  <c r="N35" i="1"/>
  <c r="N14" i="1"/>
  <c r="N30" i="1" l="1"/>
  <c r="B31" i="1"/>
  <c r="N12" i="1"/>
  <c r="N11" i="1"/>
  <c r="N31" i="1" l="1"/>
  <c r="B38" i="1"/>
  <c r="N38" i="1" s="1"/>
</calcChain>
</file>

<file path=xl/sharedStrings.xml><?xml version="1.0" encoding="utf-8"?>
<sst xmlns="http://schemas.openxmlformats.org/spreadsheetml/2006/main" count="38" uniqueCount="38">
  <si>
    <t>Total</t>
  </si>
  <si>
    <t>Income</t>
  </si>
  <si>
    <t xml:space="preserve">   501 Dues Income</t>
  </si>
  <si>
    <t xml:space="preserve">   502 Finance Charges Income</t>
  </si>
  <si>
    <t xml:space="preserve">   503 Discounts taken</t>
  </si>
  <si>
    <t xml:space="preserve">   504 Fines and penalties income</t>
  </si>
  <si>
    <t>Total Income</t>
  </si>
  <si>
    <t>Gross Profit</t>
  </si>
  <si>
    <t>Expenses</t>
  </si>
  <si>
    <t xml:space="preserve">   703 Bank Charges</t>
  </si>
  <si>
    <t xml:space="preserve">   726 Insurance</t>
  </si>
  <si>
    <t xml:space="preserve">   730 Office &amp; Postage</t>
  </si>
  <si>
    <t xml:space="preserve">   732 Legal Fees</t>
  </si>
  <si>
    <t xml:space="preserve">   735 Accounting Fees</t>
  </si>
  <si>
    <t xml:space="preserve">   743 State licenses</t>
  </si>
  <si>
    <t xml:space="preserve">   761 Janitorial &amp; Cleaning</t>
  </si>
  <si>
    <t xml:space="preserve">   762 Landscaping &amp; Lawn Service</t>
  </si>
  <si>
    <t xml:space="preserve">   763 Maintenance &amp; Repairs</t>
  </si>
  <si>
    <t xml:space="preserve">   764 Pool Maintenance</t>
  </si>
  <si>
    <t xml:space="preserve">   765 Plumbing Repairs</t>
  </si>
  <si>
    <t xml:space="preserve">   767 Termite &amp; Pest Control</t>
  </si>
  <si>
    <t xml:space="preserve">   768 Telephone, Telecommunications</t>
  </si>
  <si>
    <t xml:space="preserve">   769 Travel &amp; Mileage Reimbursement</t>
  </si>
  <si>
    <t xml:space="preserve">   774 Electricity &amp; Gas</t>
  </si>
  <si>
    <t xml:space="preserve">   780 Water &amp; Garbage</t>
  </si>
  <si>
    <t>Total Expenses</t>
  </si>
  <si>
    <t>Net Operating Income</t>
  </si>
  <si>
    <t>Other Expenses</t>
  </si>
  <si>
    <t xml:space="preserve">   800 Capital Improvements &amp; Deferred Maintenance</t>
  </si>
  <si>
    <t xml:space="preserve">      802 Capital Repairs</t>
  </si>
  <si>
    <t xml:space="preserve">   Total 800 Capital Improvements &amp; Deferred Maintenance</t>
  </si>
  <si>
    <t>Total Other Expenses</t>
  </si>
  <si>
    <t>Net Other Income</t>
  </si>
  <si>
    <t>Net Income</t>
  </si>
  <si>
    <t>Monday, Feb 10, 2025 07:12:55 AM GMT-8 - Cash Basis</t>
  </si>
  <si>
    <t>Quail Run Condominium Homeowners' Association, Inc.</t>
  </si>
  <si>
    <t>January - December 2025</t>
  </si>
  <si>
    <t xml:space="preserve">Budget Overview: 2025 Budget - FY25 P&amp;L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</si>
</sst>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7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6" workbookViewId="0">
      <selection activeCell="L28" sqref="L28"/>
    </sheetView>
  </sheetViews>
  <sheetFormatPr defaultRowHeight="14.4" x14ac:dyDescent="0.55000000000000004"/>
  <cols>
    <col min="1" max="1" width="49" customWidth="1"/>
    <col min="2" max="13" width="10.3125" customWidth="1"/>
    <col min="14" max="14" width="11.15625" customWidth="1"/>
  </cols>
  <sheetData>
    <row r="1" spans="1:14" ht="17.7" x14ac:dyDescent="0.6">
      <c r="A1" s="11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7.7" x14ac:dyDescent="0.6">
      <c r="A2" s="11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55000000000000004">
      <c r="A3" s="12" t="s">
        <v>36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5" spans="1:14" x14ac:dyDescent="0.55000000000000004">
      <c r="A5" s="1"/>
      <c r="B5" s="8">
        <v>45658</v>
      </c>
      <c r="C5" s="8">
        <v>45689</v>
      </c>
      <c r="D5" s="8">
        <v>45717</v>
      </c>
      <c r="E5" s="8">
        <v>45748</v>
      </c>
      <c r="F5" s="8">
        <v>45778</v>
      </c>
      <c r="G5" s="8">
        <v>45809</v>
      </c>
      <c r="H5" s="8">
        <v>45839</v>
      </c>
      <c r="I5" s="8">
        <v>45870</v>
      </c>
      <c r="J5" s="8">
        <v>45901</v>
      </c>
      <c r="K5" s="8">
        <v>45931</v>
      </c>
      <c r="L5" s="8">
        <v>45962</v>
      </c>
      <c r="M5" s="8">
        <v>45992</v>
      </c>
      <c r="N5" s="2" t="s">
        <v>0</v>
      </c>
    </row>
    <row r="6" spans="1:14" x14ac:dyDescent="0.55000000000000004">
      <c r="A6" s="3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55000000000000004">
      <c r="A7" s="3" t="s">
        <v>2</v>
      </c>
      <c r="B7" s="5">
        <f>20248</f>
        <v>20248</v>
      </c>
      <c r="C7" s="5">
        <f>20248</f>
        <v>20248</v>
      </c>
      <c r="D7" s="5">
        <f>20248</f>
        <v>20248</v>
      </c>
      <c r="E7" s="5">
        <f>20248</f>
        <v>20248</v>
      </c>
      <c r="F7" s="5">
        <f>20248</f>
        <v>20248</v>
      </c>
      <c r="G7" s="5">
        <f>20248</f>
        <v>20248</v>
      </c>
      <c r="H7" s="5">
        <f>20248</f>
        <v>20248</v>
      </c>
      <c r="I7" s="5">
        <f>20248</f>
        <v>20248</v>
      </c>
      <c r="J7" s="5">
        <f>20248</f>
        <v>20248</v>
      </c>
      <c r="K7" s="5">
        <f>20248</f>
        <v>20248</v>
      </c>
      <c r="L7" s="5">
        <f>20248</f>
        <v>20248</v>
      </c>
      <c r="M7" s="5">
        <f>20248</f>
        <v>20248</v>
      </c>
      <c r="N7" s="5">
        <f t="shared" ref="N7:N12" si="0">(((((((((((B7)+(C7))+(D7))+(E7))+(F7))+(G7))+(H7))+(I7))+(J7))+(K7))+(L7))+(M7)</f>
        <v>242976</v>
      </c>
    </row>
    <row r="8" spans="1:14" x14ac:dyDescent="0.55000000000000004">
      <c r="A8" s="3" t="s">
        <v>3</v>
      </c>
      <c r="B8" s="5">
        <f>100</f>
        <v>100</v>
      </c>
      <c r="C8" s="5">
        <f>100</f>
        <v>100</v>
      </c>
      <c r="D8" s="5">
        <f>100</f>
        <v>100</v>
      </c>
      <c r="E8" s="5">
        <f>100</f>
        <v>100</v>
      </c>
      <c r="F8" s="5">
        <f>100</f>
        <v>100</v>
      </c>
      <c r="G8" s="5">
        <f>100</f>
        <v>100</v>
      </c>
      <c r="H8" s="5">
        <f>100</f>
        <v>100</v>
      </c>
      <c r="I8" s="5">
        <f>100</f>
        <v>100</v>
      </c>
      <c r="J8" s="5">
        <f>100</f>
        <v>100</v>
      </c>
      <c r="K8" s="5">
        <f>100</f>
        <v>100</v>
      </c>
      <c r="L8" s="5">
        <f>100</f>
        <v>100</v>
      </c>
      <c r="M8" s="5">
        <f>100</f>
        <v>100</v>
      </c>
      <c r="N8" s="5">
        <f t="shared" si="0"/>
        <v>1200</v>
      </c>
    </row>
    <row r="9" spans="1:14" x14ac:dyDescent="0.55000000000000004">
      <c r="A9" s="3" t="s">
        <v>4</v>
      </c>
      <c r="B9" s="5">
        <f t="shared" ref="B9:M9" si="1">-250</f>
        <v>-250</v>
      </c>
      <c r="C9" s="5">
        <f t="shared" si="1"/>
        <v>-250</v>
      </c>
      <c r="D9" s="5">
        <f t="shared" si="1"/>
        <v>-250</v>
      </c>
      <c r="E9" s="5">
        <f t="shared" si="1"/>
        <v>-250</v>
      </c>
      <c r="F9" s="5">
        <f t="shared" si="1"/>
        <v>-250</v>
      </c>
      <c r="G9" s="5">
        <f t="shared" si="1"/>
        <v>-250</v>
      </c>
      <c r="H9" s="5">
        <f t="shared" si="1"/>
        <v>-250</v>
      </c>
      <c r="I9" s="5">
        <f t="shared" si="1"/>
        <v>-250</v>
      </c>
      <c r="J9" s="5">
        <f t="shared" si="1"/>
        <v>-250</v>
      </c>
      <c r="K9" s="5">
        <f t="shared" si="1"/>
        <v>-250</v>
      </c>
      <c r="L9" s="5">
        <f t="shared" si="1"/>
        <v>-250</v>
      </c>
      <c r="M9" s="5">
        <f t="shared" si="1"/>
        <v>-250</v>
      </c>
      <c r="N9" s="5">
        <f t="shared" si="0"/>
        <v>-3000</v>
      </c>
    </row>
    <row r="10" spans="1:14" x14ac:dyDescent="0.55000000000000004">
      <c r="A10" s="3" t="s">
        <v>5</v>
      </c>
      <c r="B10" s="5">
        <f>200</f>
        <v>200</v>
      </c>
      <c r="C10" s="5">
        <f>200</f>
        <v>200</v>
      </c>
      <c r="D10" s="5">
        <f>200</f>
        <v>200</v>
      </c>
      <c r="E10" s="5">
        <f>200</f>
        <v>200</v>
      </c>
      <c r="F10" s="5">
        <f>200</f>
        <v>200</v>
      </c>
      <c r="G10" s="5">
        <f>200</f>
        <v>200</v>
      </c>
      <c r="H10" s="5">
        <f>200</f>
        <v>200</v>
      </c>
      <c r="I10" s="5">
        <f>200</f>
        <v>200</v>
      </c>
      <c r="J10" s="5">
        <f>200</f>
        <v>200</v>
      </c>
      <c r="K10" s="5">
        <f>200</f>
        <v>200</v>
      </c>
      <c r="L10" s="5">
        <f>200</f>
        <v>200</v>
      </c>
      <c r="M10" s="5">
        <f>200</f>
        <v>200</v>
      </c>
      <c r="N10" s="5">
        <f t="shared" si="0"/>
        <v>2400</v>
      </c>
    </row>
    <row r="11" spans="1:14" x14ac:dyDescent="0.55000000000000004">
      <c r="A11" s="3" t="s">
        <v>6</v>
      </c>
      <c r="B11" s="6">
        <f t="shared" ref="B11:M11" si="2">(((B7)+(B8))+(B9))+(B10)</f>
        <v>20298</v>
      </c>
      <c r="C11" s="6">
        <f t="shared" si="2"/>
        <v>20298</v>
      </c>
      <c r="D11" s="6">
        <f t="shared" si="2"/>
        <v>20298</v>
      </c>
      <c r="E11" s="6">
        <f t="shared" si="2"/>
        <v>20298</v>
      </c>
      <c r="F11" s="6">
        <f t="shared" si="2"/>
        <v>20298</v>
      </c>
      <c r="G11" s="6">
        <f t="shared" si="2"/>
        <v>20298</v>
      </c>
      <c r="H11" s="6">
        <f t="shared" si="2"/>
        <v>20298</v>
      </c>
      <c r="I11" s="6">
        <f t="shared" si="2"/>
        <v>20298</v>
      </c>
      <c r="J11" s="6">
        <f t="shared" si="2"/>
        <v>20298</v>
      </c>
      <c r="K11" s="6">
        <f t="shared" si="2"/>
        <v>20298</v>
      </c>
      <c r="L11" s="6">
        <f t="shared" si="2"/>
        <v>20298</v>
      </c>
      <c r="M11" s="6">
        <f t="shared" si="2"/>
        <v>20298</v>
      </c>
      <c r="N11" s="6">
        <f t="shared" si="0"/>
        <v>243576</v>
      </c>
    </row>
    <row r="12" spans="1:14" x14ac:dyDescent="0.55000000000000004">
      <c r="A12" s="3" t="s">
        <v>7</v>
      </c>
      <c r="B12" s="6">
        <f t="shared" ref="B12:M12" si="3">(B11)-(0)</f>
        <v>20298</v>
      </c>
      <c r="C12" s="6">
        <f t="shared" si="3"/>
        <v>20298</v>
      </c>
      <c r="D12" s="6">
        <f t="shared" si="3"/>
        <v>20298</v>
      </c>
      <c r="E12" s="6">
        <f t="shared" si="3"/>
        <v>20298</v>
      </c>
      <c r="F12" s="6">
        <f t="shared" si="3"/>
        <v>20298</v>
      </c>
      <c r="G12" s="6">
        <f t="shared" si="3"/>
        <v>20298</v>
      </c>
      <c r="H12" s="6">
        <f t="shared" si="3"/>
        <v>20298</v>
      </c>
      <c r="I12" s="6">
        <f t="shared" si="3"/>
        <v>20298</v>
      </c>
      <c r="J12" s="6">
        <f t="shared" si="3"/>
        <v>20298</v>
      </c>
      <c r="K12" s="6">
        <f t="shared" si="3"/>
        <v>20298</v>
      </c>
      <c r="L12" s="6">
        <f t="shared" si="3"/>
        <v>20298</v>
      </c>
      <c r="M12" s="6">
        <f t="shared" si="3"/>
        <v>20298</v>
      </c>
      <c r="N12" s="6">
        <f t="shared" si="0"/>
        <v>243576</v>
      </c>
    </row>
    <row r="13" spans="1:14" x14ac:dyDescent="0.55000000000000004">
      <c r="A13" s="3" t="s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55000000000000004">
      <c r="A14" s="3" t="s">
        <v>9</v>
      </c>
      <c r="B14" s="5">
        <f>150</f>
        <v>150</v>
      </c>
      <c r="C14" s="5">
        <f>150</f>
        <v>150</v>
      </c>
      <c r="D14" s="5">
        <f>150</f>
        <v>150</v>
      </c>
      <c r="E14" s="5">
        <f>150</f>
        <v>150</v>
      </c>
      <c r="F14" s="5">
        <f>150</f>
        <v>150</v>
      </c>
      <c r="G14" s="5">
        <f>150</f>
        <v>150</v>
      </c>
      <c r="H14" s="5">
        <f>150</f>
        <v>150</v>
      </c>
      <c r="I14" s="5">
        <f>150</f>
        <v>150</v>
      </c>
      <c r="J14" s="5">
        <f>150</f>
        <v>150</v>
      </c>
      <c r="K14" s="5">
        <f>150</f>
        <v>150</v>
      </c>
      <c r="L14" s="5">
        <f>150</f>
        <v>150</v>
      </c>
      <c r="M14" s="5">
        <f>150</f>
        <v>150</v>
      </c>
      <c r="N14" s="5">
        <f t="shared" ref="N14:N31" si="4">(((((((((((B14)+(C14))+(D14))+(E14))+(F14))+(G14))+(H14))+(I14))+(J14))+(K14))+(L14))+(M14)</f>
        <v>1800</v>
      </c>
    </row>
    <row r="15" spans="1:14" x14ac:dyDescent="0.55000000000000004">
      <c r="A15" s="3" t="s">
        <v>10</v>
      </c>
      <c r="B15" s="5">
        <f>2425</f>
        <v>2425</v>
      </c>
      <c r="C15" s="5">
        <f>2425</f>
        <v>2425</v>
      </c>
      <c r="D15" s="5">
        <f>2425</f>
        <v>2425</v>
      </c>
      <c r="E15" s="5">
        <f>2425</f>
        <v>2425</v>
      </c>
      <c r="F15" s="5">
        <f>2425</f>
        <v>2425</v>
      </c>
      <c r="G15" s="5">
        <f>2425</f>
        <v>2425</v>
      </c>
      <c r="H15" s="5">
        <f>2425</f>
        <v>2425</v>
      </c>
      <c r="I15" s="5">
        <f>2425</f>
        <v>2425</v>
      </c>
      <c r="J15" s="5">
        <f>2425</f>
        <v>2425</v>
      </c>
      <c r="K15" s="5">
        <f>2425</f>
        <v>2425</v>
      </c>
      <c r="L15" s="5">
        <f>2425</f>
        <v>2425</v>
      </c>
      <c r="M15" s="5">
        <f>2425</f>
        <v>2425</v>
      </c>
      <c r="N15" s="5">
        <f t="shared" si="4"/>
        <v>29100</v>
      </c>
    </row>
    <row r="16" spans="1:14" x14ac:dyDescent="0.55000000000000004">
      <c r="A16" s="3" t="s">
        <v>11</v>
      </c>
      <c r="B16" s="5">
        <v>25</v>
      </c>
      <c r="C16" s="5">
        <v>25</v>
      </c>
      <c r="D16" s="5">
        <v>25</v>
      </c>
      <c r="E16" s="5">
        <v>25</v>
      </c>
      <c r="F16" s="5">
        <v>25</v>
      </c>
      <c r="G16" s="5">
        <v>25</v>
      </c>
      <c r="H16" s="5">
        <v>25</v>
      </c>
      <c r="I16" s="5">
        <v>25</v>
      </c>
      <c r="J16" s="5">
        <v>25</v>
      </c>
      <c r="K16" s="5">
        <v>25</v>
      </c>
      <c r="L16" s="5">
        <v>25</v>
      </c>
      <c r="M16" s="5">
        <v>25</v>
      </c>
      <c r="N16" s="5">
        <f t="shared" si="4"/>
        <v>300</v>
      </c>
    </row>
    <row r="17" spans="1:14" x14ac:dyDescent="0.55000000000000004">
      <c r="A17" s="3" t="s">
        <v>12</v>
      </c>
      <c r="B17" s="5">
        <v>100</v>
      </c>
      <c r="C17" s="5">
        <v>100</v>
      </c>
      <c r="D17" s="5">
        <v>100</v>
      </c>
      <c r="E17" s="5">
        <v>100</v>
      </c>
      <c r="F17" s="5">
        <v>100</v>
      </c>
      <c r="G17" s="5">
        <v>100</v>
      </c>
      <c r="H17" s="5">
        <v>100</v>
      </c>
      <c r="I17" s="5">
        <v>100</v>
      </c>
      <c r="J17" s="5">
        <v>100</v>
      </c>
      <c r="K17" s="5">
        <v>100</v>
      </c>
      <c r="L17" s="5">
        <v>100</v>
      </c>
      <c r="M17" s="5">
        <v>100</v>
      </c>
      <c r="N17" s="5">
        <f t="shared" si="4"/>
        <v>1200</v>
      </c>
    </row>
    <row r="18" spans="1:14" x14ac:dyDescent="0.55000000000000004">
      <c r="A18" s="3" t="s">
        <v>13</v>
      </c>
      <c r="B18" s="5">
        <f>800</f>
        <v>800</v>
      </c>
      <c r="C18" s="5">
        <f>800</f>
        <v>800</v>
      </c>
      <c r="D18" s="5">
        <f>800</f>
        <v>800</v>
      </c>
      <c r="E18" s="5">
        <f>800</f>
        <v>800</v>
      </c>
      <c r="F18" s="5">
        <f>800</f>
        <v>800</v>
      </c>
      <c r="G18" s="5">
        <f>800</f>
        <v>800</v>
      </c>
      <c r="H18" s="5">
        <f>800</f>
        <v>800</v>
      </c>
      <c r="I18" s="5">
        <f>800</f>
        <v>800</v>
      </c>
      <c r="J18" s="5">
        <f>800</f>
        <v>800</v>
      </c>
      <c r="K18" s="5">
        <f>800</f>
        <v>800</v>
      </c>
      <c r="L18" s="5">
        <f>800</f>
        <v>800</v>
      </c>
      <c r="M18" s="5">
        <f>800</f>
        <v>800</v>
      </c>
      <c r="N18" s="5">
        <f t="shared" si="4"/>
        <v>9600</v>
      </c>
    </row>
    <row r="19" spans="1:14" x14ac:dyDescent="0.55000000000000004">
      <c r="A19" s="3" t="s">
        <v>14</v>
      </c>
      <c r="B19" s="5">
        <f>0</f>
        <v>0</v>
      </c>
      <c r="C19" s="5">
        <f>0</f>
        <v>0</v>
      </c>
      <c r="D19" s="5">
        <f>0</f>
        <v>0</v>
      </c>
      <c r="E19" s="5">
        <f>0</f>
        <v>0</v>
      </c>
      <c r="F19" s="5">
        <f>150</f>
        <v>150</v>
      </c>
      <c r="G19" s="5">
        <f>0</f>
        <v>0</v>
      </c>
      <c r="H19" s="5">
        <f>0</f>
        <v>0</v>
      </c>
      <c r="I19" s="5">
        <f>98</f>
        <v>98</v>
      </c>
      <c r="J19" s="5">
        <f>0</f>
        <v>0</v>
      </c>
      <c r="K19" s="5">
        <f>0</f>
        <v>0</v>
      </c>
      <c r="L19" s="5">
        <f>0</f>
        <v>0</v>
      </c>
      <c r="M19" s="5">
        <f>0</f>
        <v>0</v>
      </c>
      <c r="N19" s="5">
        <f t="shared" si="4"/>
        <v>248</v>
      </c>
    </row>
    <row r="20" spans="1:14" x14ac:dyDescent="0.55000000000000004">
      <c r="A20" s="3" t="s">
        <v>15</v>
      </c>
      <c r="B20" s="5">
        <f>100</f>
        <v>100</v>
      </c>
      <c r="C20" s="5">
        <f>100</f>
        <v>100</v>
      </c>
      <c r="D20" s="5">
        <f>100</f>
        <v>100</v>
      </c>
      <c r="E20" s="5">
        <f>100</f>
        <v>100</v>
      </c>
      <c r="F20" s="5">
        <f>100</f>
        <v>100</v>
      </c>
      <c r="G20" s="5">
        <f>100</f>
        <v>100</v>
      </c>
      <c r="H20" s="5">
        <f>100</f>
        <v>100</v>
      </c>
      <c r="I20" s="5">
        <f>100</f>
        <v>100</v>
      </c>
      <c r="J20" s="5">
        <f>100</f>
        <v>100</v>
      </c>
      <c r="K20" s="5">
        <f>100</f>
        <v>100</v>
      </c>
      <c r="L20" s="5">
        <f>100</f>
        <v>100</v>
      </c>
      <c r="M20" s="5">
        <f>100</f>
        <v>100</v>
      </c>
      <c r="N20" s="5">
        <f t="shared" si="4"/>
        <v>1200</v>
      </c>
    </row>
    <row r="21" spans="1:14" x14ac:dyDescent="0.55000000000000004">
      <c r="A21" s="3" t="s">
        <v>16</v>
      </c>
      <c r="B21" s="5">
        <v>3550</v>
      </c>
      <c r="C21" s="5">
        <v>3550</v>
      </c>
      <c r="D21" s="5">
        <v>3550</v>
      </c>
      <c r="E21" s="5">
        <v>3550</v>
      </c>
      <c r="F21" s="5">
        <v>3550</v>
      </c>
      <c r="G21" s="5">
        <v>3550</v>
      </c>
      <c r="H21" s="5">
        <v>3550</v>
      </c>
      <c r="I21" s="5">
        <v>3550</v>
      </c>
      <c r="J21" s="5">
        <v>3550</v>
      </c>
      <c r="K21" s="5">
        <v>3550</v>
      </c>
      <c r="L21" s="5">
        <v>3550</v>
      </c>
      <c r="M21" s="5">
        <v>3550</v>
      </c>
      <c r="N21" s="5">
        <f t="shared" si="4"/>
        <v>42600</v>
      </c>
    </row>
    <row r="22" spans="1:14" x14ac:dyDescent="0.55000000000000004">
      <c r="A22" s="3" t="s">
        <v>17</v>
      </c>
      <c r="B22" s="5">
        <v>8441</v>
      </c>
      <c r="C22" s="5">
        <v>8441</v>
      </c>
      <c r="D22" s="5">
        <v>8441</v>
      </c>
      <c r="E22" s="5">
        <v>8441</v>
      </c>
      <c r="F22" s="5">
        <v>6591</v>
      </c>
      <c r="G22" s="5">
        <v>6591</v>
      </c>
      <c r="H22" s="5">
        <v>6591</v>
      </c>
      <c r="I22" s="5">
        <v>6591</v>
      </c>
      <c r="J22" s="5">
        <v>6591</v>
      </c>
      <c r="K22" s="5">
        <v>6591</v>
      </c>
      <c r="L22" s="5">
        <v>8441</v>
      </c>
      <c r="M22" s="5">
        <v>8441</v>
      </c>
      <c r="N22" s="5">
        <f t="shared" si="4"/>
        <v>90192</v>
      </c>
    </row>
    <row r="23" spans="1:14" x14ac:dyDescent="0.55000000000000004">
      <c r="A23" s="3" t="s">
        <v>18</v>
      </c>
      <c r="B23" s="5">
        <f>0</f>
        <v>0</v>
      </c>
      <c r="C23" s="5">
        <f>0</f>
        <v>0</v>
      </c>
      <c r="D23" s="5">
        <f>0</f>
        <v>0</v>
      </c>
      <c r="E23" s="5">
        <f>0</f>
        <v>0</v>
      </c>
      <c r="F23" s="5">
        <f>1700</f>
        <v>1700</v>
      </c>
      <c r="G23" s="5">
        <f>1700</f>
        <v>1700</v>
      </c>
      <c r="H23" s="5">
        <f>1700</f>
        <v>1700</v>
      </c>
      <c r="I23" s="5">
        <f>1700</f>
        <v>1700</v>
      </c>
      <c r="J23" s="5">
        <f>1700</f>
        <v>1700</v>
      </c>
      <c r="K23" s="5">
        <f>1700</f>
        <v>1700</v>
      </c>
      <c r="L23" s="5">
        <f>0</f>
        <v>0</v>
      </c>
      <c r="M23" s="5">
        <f>0</f>
        <v>0</v>
      </c>
      <c r="N23" s="5">
        <f t="shared" si="4"/>
        <v>10200</v>
      </c>
    </row>
    <row r="24" spans="1:14" x14ac:dyDescent="0.55000000000000004">
      <c r="A24" s="3" t="s">
        <v>19</v>
      </c>
      <c r="B24" s="5">
        <f>100</f>
        <v>100</v>
      </c>
      <c r="C24" s="5">
        <f>100</f>
        <v>100</v>
      </c>
      <c r="D24" s="5">
        <f>100</f>
        <v>100</v>
      </c>
      <c r="E24" s="5">
        <f>100</f>
        <v>100</v>
      </c>
      <c r="F24" s="5">
        <f>100</f>
        <v>100</v>
      </c>
      <c r="G24" s="5">
        <f>100</f>
        <v>100</v>
      </c>
      <c r="H24" s="5">
        <f>100</f>
        <v>100</v>
      </c>
      <c r="I24" s="5">
        <f>100</f>
        <v>100</v>
      </c>
      <c r="J24" s="5">
        <f>100</f>
        <v>100</v>
      </c>
      <c r="K24" s="5">
        <f>100</f>
        <v>100</v>
      </c>
      <c r="L24" s="5">
        <f>100</f>
        <v>100</v>
      </c>
      <c r="M24" s="5">
        <f>100</f>
        <v>100</v>
      </c>
      <c r="N24" s="5">
        <f t="shared" si="4"/>
        <v>1200</v>
      </c>
    </row>
    <row r="25" spans="1:14" x14ac:dyDescent="0.55000000000000004">
      <c r="A25" s="3" t="s">
        <v>20</v>
      </c>
      <c r="B25" s="5">
        <f>20</f>
        <v>20</v>
      </c>
      <c r="C25" s="5">
        <f>20</f>
        <v>20</v>
      </c>
      <c r="D25" s="5">
        <f>20</f>
        <v>20</v>
      </c>
      <c r="E25" s="5">
        <f>20</f>
        <v>20</v>
      </c>
      <c r="F25" s="5">
        <f>20</f>
        <v>20</v>
      </c>
      <c r="G25" s="5">
        <f>20</f>
        <v>20</v>
      </c>
      <c r="H25" s="5">
        <f>20</f>
        <v>20</v>
      </c>
      <c r="I25" s="5">
        <f>20</f>
        <v>20</v>
      </c>
      <c r="J25" s="5">
        <f>20</f>
        <v>20</v>
      </c>
      <c r="K25" s="5">
        <f>20</f>
        <v>20</v>
      </c>
      <c r="L25" s="5">
        <f>20</f>
        <v>20</v>
      </c>
      <c r="M25" s="5">
        <f>20</f>
        <v>20</v>
      </c>
      <c r="N25" s="5">
        <f t="shared" si="4"/>
        <v>240</v>
      </c>
    </row>
    <row r="26" spans="1:14" x14ac:dyDescent="0.55000000000000004">
      <c r="A26" s="3" t="s">
        <v>21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5">
        <v>100</v>
      </c>
      <c r="H26" s="5">
        <v>100</v>
      </c>
      <c r="I26" s="5">
        <v>100</v>
      </c>
      <c r="J26" s="5">
        <v>100</v>
      </c>
      <c r="K26" s="5">
        <v>100</v>
      </c>
      <c r="L26" s="5">
        <v>100</v>
      </c>
      <c r="M26" s="5">
        <v>100</v>
      </c>
      <c r="N26" s="5">
        <f t="shared" si="4"/>
        <v>1200</v>
      </c>
    </row>
    <row r="27" spans="1:14" x14ac:dyDescent="0.55000000000000004">
      <c r="A27" s="3" t="s">
        <v>22</v>
      </c>
      <c r="B27" s="5">
        <f>10</f>
        <v>10</v>
      </c>
      <c r="C27" s="5">
        <f>10</f>
        <v>10</v>
      </c>
      <c r="D27" s="5">
        <f>10</f>
        <v>10</v>
      </c>
      <c r="E27" s="5">
        <f>10</f>
        <v>10</v>
      </c>
      <c r="F27" s="5">
        <f>10</f>
        <v>10</v>
      </c>
      <c r="G27" s="5">
        <f>10</f>
        <v>10</v>
      </c>
      <c r="H27" s="5">
        <f>10</f>
        <v>10</v>
      </c>
      <c r="I27" s="5">
        <f>10</f>
        <v>10</v>
      </c>
      <c r="J27" s="5">
        <f>10</f>
        <v>10</v>
      </c>
      <c r="K27" s="5">
        <f>10</f>
        <v>10</v>
      </c>
      <c r="L27" s="5">
        <f>10</f>
        <v>10</v>
      </c>
      <c r="M27" s="5">
        <f>10</f>
        <v>10</v>
      </c>
      <c r="N27" s="5">
        <f t="shared" si="4"/>
        <v>120</v>
      </c>
    </row>
    <row r="28" spans="1:14" x14ac:dyDescent="0.55000000000000004">
      <c r="A28" s="3" t="s">
        <v>23</v>
      </c>
      <c r="B28" s="5">
        <v>755</v>
      </c>
      <c r="C28" s="5">
        <v>755</v>
      </c>
      <c r="D28" s="5">
        <v>755</v>
      </c>
      <c r="E28" s="5">
        <v>755</v>
      </c>
      <c r="F28" s="5">
        <v>755</v>
      </c>
      <c r="G28" s="5">
        <v>755</v>
      </c>
      <c r="H28" s="5">
        <v>755</v>
      </c>
      <c r="I28" s="5">
        <v>755</v>
      </c>
      <c r="J28" s="5">
        <v>755</v>
      </c>
      <c r="K28" s="5">
        <v>755</v>
      </c>
      <c r="L28" s="5">
        <v>755</v>
      </c>
      <c r="M28" s="5">
        <v>755</v>
      </c>
      <c r="N28" s="5">
        <f t="shared" si="4"/>
        <v>9060</v>
      </c>
    </row>
    <row r="29" spans="1:14" x14ac:dyDescent="0.55000000000000004">
      <c r="A29" s="3" t="s">
        <v>24</v>
      </c>
      <c r="B29" s="5">
        <f>3700</f>
        <v>3700</v>
      </c>
      <c r="C29" s="5">
        <f>3700</f>
        <v>3700</v>
      </c>
      <c r="D29" s="5">
        <f>3700</f>
        <v>3700</v>
      </c>
      <c r="E29" s="5">
        <f>3700</f>
        <v>3700</v>
      </c>
      <c r="F29" s="5">
        <f>3700</f>
        <v>3700</v>
      </c>
      <c r="G29" s="5">
        <f>3700</f>
        <v>3700</v>
      </c>
      <c r="H29" s="5">
        <f>3700</f>
        <v>3700</v>
      </c>
      <c r="I29" s="5">
        <f>3700</f>
        <v>3700</v>
      </c>
      <c r="J29" s="5">
        <f>3700</f>
        <v>3700</v>
      </c>
      <c r="K29" s="5">
        <f>3700</f>
        <v>3700</v>
      </c>
      <c r="L29" s="5">
        <f>3700</f>
        <v>3700</v>
      </c>
      <c r="M29" s="5">
        <f>3700</f>
        <v>3700</v>
      </c>
      <c r="N29" s="5">
        <f t="shared" si="4"/>
        <v>44400</v>
      </c>
    </row>
    <row r="30" spans="1:14" x14ac:dyDescent="0.55000000000000004">
      <c r="A30" s="3" t="s">
        <v>25</v>
      </c>
      <c r="B30" s="6">
        <f t="shared" ref="B30:M30" si="5">(((((((((((((((B14)+(B15))+(B16))+(B17))+(B18))+(B19))+(B20))+(B21))+(B22))+(B23))+(B24))+(B25))+(B26))+(B27))+(B28))+(B29)</f>
        <v>20276</v>
      </c>
      <c r="C30" s="6">
        <f t="shared" si="5"/>
        <v>20276</v>
      </c>
      <c r="D30" s="6">
        <f t="shared" si="5"/>
        <v>20276</v>
      </c>
      <c r="E30" s="6">
        <f t="shared" si="5"/>
        <v>20276</v>
      </c>
      <c r="F30" s="6">
        <f t="shared" si="5"/>
        <v>20276</v>
      </c>
      <c r="G30" s="6">
        <f t="shared" si="5"/>
        <v>20126</v>
      </c>
      <c r="H30" s="6">
        <f t="shared" si="5"/>
        <v>20126</v>
      </c>
      <c r="I30" s="6">
        <f t="shared" si="5"/>
        <v>20224</v>
      </c>
      <c r="J30" s="6">
        <f t="shared" si="5"/>
        <v>20126</v>
      </c>
      <c r="K30" s="6">
        <f t="shared" si="5"/>
        <v>20126</v>
      </c>
      <c r="L30" s="6">
        <f t="shared" si="5"/>
        <v>20276</v>
      </c>
      <c r="M30" s="6">
        <f t="shared" si="5"/>
        <v>20276</v>
      </c>
      <c r="N30" s="6">
        <f t="shared" si="4"/>
        <v>242660</v>
      </c>
    </row>
    <row r="31" spans="1:14" x14ac:dyDescent="0.55000000000000004">
      <c r="A31" s="3" t="s">
        <v>26</v>
      </c>
      <c r="B31" s="6">
        <f t="shared" ref="B31:M31" si="6">(B12)-(B30)</f>
        <v>22</v>
      </c>
      <c r="C31" s="6">
        <f t="shared" si="6"/>
        <v>22</v>
      </c>
      <c r="D31" s="6">
        <f t="shared" si="6"/>
        <v>22</v>
      </c>
      <c r="E31" s="6">
        <f t="shared" si="6"/>
        <v>22</v>
      </c>
      <c r="F31" s="6">
        <f t="shared" si="6"/>
        <v>22</v>
      </c>
      <c r="G31" s="6">
        <f t="shared" si="6"/>
        <v>172</v>
      </c>
      <c r="H31" s="6">
        <f t="shared" si="6"/>
        <v>172</v>
      </c>
      <c r="I31" s="6">
        <f t="shared" si="6"/>
        <v>74</v>
      </c>
      <c r="J31" s="6">
        <f t="shared" si="6"/>
        <v>172</v>
      </c>
      <c r="K31" s="6">
        <f t="shared" si="6"/>
        <v>172</v>
      </c>
      <c r="L31" s="6">
        <f t="shared" si="6"/>
        <v>22</v>
      </c>
      <c r="M31" s="6">
        <f t="shared" si="6"/>
        <v>22</v>
      </c>
      <c r="N31" s="6">
        <f t="shared" si="4"/>
        <v>916</v>
      </c>
    </row>
    <row r="32" spans="1:14" x14ac:dyDescent="0.55000000000000004">
      <c r="A32" s="3" t="s">
        <v>27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55000000000000004">
      <c r="A33" s="3" t="s">
        <v>28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>
        <f t="shared" ref="N33:N38" si="7">(((((((((((B33)+(C33))+(D33))+(E33))+(F33))+(G33))+(H33))+(I33))+(J33))+(K33))+(L33))+(M33)</f>
        <v>0</v>
      </c>
    </row>
    <row r="34" spans="1:14" x14ac:dyDescent="0.55000000000000004">
      <c r="A34" s="3" t="s">
        <v>29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f t="shared" si="7"/>
        <v>0</v>
      </c>
    </row>
    <row r="35" spans="1:14" x14ac:dyDescent="0.55000000000000004">
      <c r="A35" s="3" t="s">
        <v>30</v>
      </c>
      <c r="B35" s="6">
        <f t="shared" ref="B35:M35" si="8">(B33)+(B34)</f>
        <v>0</v>
      </c>
      <c r="C35" s="6">
        <f t="shared" si="8"/>
        <v>0</v>
      </c>
      <c r="D35" s="6">
        <f t="shared" si="8"/>
        <v>0</v>
      </c>
      <c r="E35" s="6">
        <f t="shared" si="8"/>
        <v>0</v>
      </c>
      <c r="F35" s="6">
        <f t="shared" si="8"/>
        <v>0</v>
      </c>
      <c r="G35" s="6">
        <f t="shared" si="8"/>
        <v>0</v>
      </c>
      <c r="H35" s="6">
        <f t="shared" si="8"/>
        <v>0</v>
      </c>
      <c r="I35" s="6">
        <f t="shared" si="8"/>
        <v>0</v>
      </c>
      <c r="J35" s="6">
        <f t="shared" si="8"/>
        <v>0</v>
      </c>
      <c r="K35" s="6">
        <f t="shared" si="8"/>
        <v>0</v>
      </c>
      <c r="L35" s="6">
        <f t="shared" si="8"/>
        <v>0</v>
      </c>
      <c r="M35" s="6">
        <f t="shared" si="8"/>
        <v>0</v>
      </c>
      <c r="N35" s="6">
        <f t="shared" si="7"/>
        <v>0</v>
      </c>
    </row>
    <row r="36" spans="1:14" x14ac:dyDescent="0.55000000000000004">
      <c r="A36" s="3" t="s">
        <v>31</v>
      </c>
      <c r="B36" s="6">
        <f t="shared" ref="B36:M36" si="9">B35</f>
        <v>0</v>
      </c>
      <c r="C36" s="6">
        <f t="shared" si="9"/>
        <v>0</v>
      </c>
      <c r="D36" s="6">
        <f t="shared" si="9"/>
        <v>0</v>
      </c>
      <c r="E36" s="6">
        <f t="shared" si="9"/>
        <v>0</v>
      </c>
      <c r="F36" s="6">
        <f t="shared" si="9"/>
        <v>0</v>
      </c>
      <c r="G36" s="6">
        <f t="shared" si="9"/>
        <v>0</v>
      </c>
      <c r="H36" s="6">
        <f t="shared" si="9"/>
        <v>0</v>
      </c>
      <c r="I36" s="6">
        <f t="shared" si="9"/>
        <v>0</v>
      </c>
      <c r="J36" s="6">
        <f t="shared" si="9"/>
        <v>0</v>
      </c>
      <c r="K36" s="6">
        <f t="shared" si="9"/>
        <v>0</v>
      </c>
      <c r="L36" s="6">
        <f t="shared" si="9"/>
        <v>0</v>
      </c>
      <c r="M36" s="6">
        <f t="shared" si="9"/>
        <v>0</v>
      </c>
      <c r="N36" s="6">
        <f t="shared" si="7"/>
        <v>0</v>
      </c>
    </row>
    <row r="37" spans="1:14" x14ac:dyDescent="0.55000000000000004">
      <c r="A37" s="3" t="s">
        <v>32</v>
      </c>
      <c r="B37" s="6">
        <f t="shared" ref="B37:M37" si="10">(0)-(B36)</f>
        <v>0</v>
      </c>
      <c r="C37" s="6">
        <f t="shared" si="10"/>
        <v>0</v>
      </c>
      <c r="D37" s="6">
        <f t="shared" si="10"/>
        <v>0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  <c r="K37" s="6">
        <f t="shared" si="10"/>
        <v>0</v>
      </c>
      <c r="L37" s="6">
        <f t="shared" si="10"/>
        <v>0</v>
      </c>
      <c r="M37" s="6">
        <f t="shared" si="10"/>
        <v>0</v>
      </c>
      <c r="N37" s="6">
        <f t="shared" si="7"/>
        <v>0</v>
      </c>
    </row>
    <row r="38" spans="1:14" x14ac:dyDescent="0.55000000000000004">
      <c r="A38" s="3" t="s">
        <v>33</v>
      </c>
      <c r="B38" s="7">
        <f t="shared" ref="B38:M38" si="11">(B31)+(B37)</f>
        <v>22</v>
      </c>
      <c r="C38" s="7">
        <f t="shared" si="11"/>
        <v>22</v>
      </c>
      <c r="D38" s="7">
        <f t="shared" si="11"/>
        <v>22</v>
      </c>
      <c r="E38" s="7">
        <f t="shared" si="11"/>
        <v>22</v>
      </c>
      <c r="F38" s="7">
        <f t="shared" si="11"/>
        <v>22</v>
      </c>
      <c r="G38" s="7">
        <f t="shared" si="11"/>
        <v>172</v>
      </c>
      <c r="H38" s="7">
        <f t="shared" si="11"/>
        <v>172</v>
      </c>
      <c r="I38" s="7">
        <f t="shared" si="11"/>
        <v>74</v>
      </c>
      <c r="J38" s="7">
        <f t="shared" si="11"/>
        <v>172</v>
      </c>
      <c r="K38" s="7">
        <f t="shared" si="11"/>
        <v>172</v>
      </c>
      <c r="L38" s="7">
        <f t="shared" si="11"/>
        <v>22</v>
      </c>
      <c r="M38" s="7">
        <f t="shared" si="11"/>
        <v>22</v>
      </c>
      <c r="N38" s="7">
        <f t="shared" si="7"/>
        <v>916</v>
      </c>
    </row>
    <row r="39" spans="1:14" x14ac:dyDescent="0.55000000000000004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2" spans="1:14" x14ac:dyDescent="0.55000000000000004">
      <c r="A42" s="9" t="s">
        <v>34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</sheetData>
  <mergeCells count="4">
    <mergeCell ref="A42:N42"/>
    <mergeCell ref="A1:N1"/>
    <mergeCell ref="A2:N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Russell Pate</cp:lastModifiedBy>
  <dcterms:created xsi:type="dcterms:W3CDTF">2025-02-10T15:12:55Z</dcterms:created>
  <dcterms:modified xsi:type="dcterms:W3CDTF">2025-02-11T14:25:09Z</dcterms:modified>
</cp:coreProperties>
</file>